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lab'!$A$1:$J$45</definedName>
    <definedName name="_xlnm.Print_Titles" localSheetId="0">'vc lab'!$7:$7</definedName>
  </definedNames>
  <calcPr fullCalcOnLoad="1"/>
</workbook>
</file>

<file path=xl/sharedStrings.xml><?xml version="1.0" encoding="utf-8"?>
<sst xmlns="http://schemas.openxmlformats.org/spreadsheetml/2006/main" count="77" uniqueCount="76">
  <si>
    <t>Nr. Crt.</t>
  </si>
  <si>
    <t>Denumire laborator</t>
  </si>
  <si>
    <t>Laborator Clinic dr. Berceanu SRL</t>
  </si>
  <si>
    <t>Total General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</si>
  <si>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</si>
  <si>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</si>
  <si>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</si>
  <si>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</si>
  <si>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</si>
  <si>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</si>
  <si>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</si>
  <si>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</si>
  <si>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</si>
  <si>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</si>
  <si>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</si>
  <si>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</si>
  <si>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</si>
  <si>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</si>
  <si>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</si>
  <si>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</si>
  <si>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</si>
  <si>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</si>
  <si>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</si>
  <si>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</si>
  <si>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</si>
  <si>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</si>
  <si>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</si>
  <si>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</si>
  <si>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</si>
  <si>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</si>
  <si>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</si>
  <si>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</si>
  <si>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</si>
  <si>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</si>
  <si>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</si>
  <si>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</si>
  <si>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</si>
  <si>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</si>
  <si>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</si>
  <si>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</si>
  <si>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</si>
  <si>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</si>
  <si>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</si>
  <si>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</si>
  <si>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</si>
  <si>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</si>
  <si>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</si>
  <si>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</si>
  <si>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</si>
  <si>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</si>
  <si>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</si>
  <si>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</si>
  <si>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</si>
  <si>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</si>
  <si>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</si>
  <si>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</si>
  <si>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</si>
  <si>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</si>
  <si>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</si>
  <si>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</si>
  <si>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</si>
  <si>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</si>
  <si>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</si>
  <si>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</si>
  <si>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</si>
  <si>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</si>
  <si>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</si>
  <si>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</si>
  <si>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</si>
  <si>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</si>
  <si>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</si>
  <si>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</si>
  <si>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</si>
  <si>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</si>
  <si>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IANUARIE - FEBRUARIE 2023 (FORMULA)</t>
  </si>
  <si>
    <t>TOTAL VALOARE IANUARIE - FEBRUARIE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</si>
</sst>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50" zoomScalePageLayoutView="0" workbookViewId="0" topLeftCell="B1">
      <selection activeCell="B4" sqref="B4"/>
    </sheetView>
  </sheetViews>
  <sheetFormatPr defaultColWidth="9.140625" defaultRowHeight="12.75"/>
  <cols>
    <col min="1" max="1" width="6.8515625" style="13" customWidth="1"/>
    <col min="2" max="2" width="45.28125" style="14" customWidth="1"/>
    <col min="3" max="3" width="21.421875" style="13" customWidth="1"/>
    <col min="4" max="4" width="21.00390625" style="15" customWidth="1"/>
    <col min="5" max="5" width="18.7109375" style="15" customWidth="1"/>
    <col min="6" max="6" width="19.00390625" style="15" customWidth="1"/>
    <col min="7" max="7" width="18.00390625" style="15" customWidth="1"/>
    <col min="8" max="8" width="18.140625" style="15" customWidth="1"/>
    <col min="9" max="9" width="20.8515625" style="13" hidden="1" customWidth="1"/>
    <col min="10" max="10" width="19.7109375" style="13" customWidth="1"/>
    <col min="11" max="16384" width="9.140625" style="13" customWidth="1"/>
  </cols>
  <sheetData>
    <row r="1" ht="16.5" customHeight="1">
      <c r="C1" s="15"/>
    </row>
    <row r="2" spans="2:8" ht="18.75">
      <c r="B2" s="2" t="s">
        <v>72</v>
      </c>
      <c r="E2" s="2"/>
      <c r="F2" s="2"/>
      <c r="G2" s="2"/>
      <c r="H2" s="2"/>
    </row>
    <row r="3" spans="2:8" ht="18.75">
      <c r="B3" s="2" t="s">
        <v>73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10" ht="36.75" customHeight="1">
      <c r="C6" s="29" t="s">
        <v>35</v>
      </c>
      <c r="D6" s="30"/>
      <c r="E6" s="31" t="s">
        <v>36</v>
      </c>
      <c r="F6" s="32"/>
      <c r="G6" s="32"/>
      <c r="H6" s="33"/>
      <c r="I6" s="21"/>
      <c r="J6" s="21"/>
    </row>
    <row r="7" spans="1:10" ht="90" customHeight="1">
      <c r="A7" s="4" t="s">
        <v>0</v>
      </c>
      <c r="B7" s="10" t="s">
        <v>1</v>
      </c>
      <c r="C7" s="5" t="s">
        <v>14</v>
      </c>
      <c r="D7" s="1" t="s">
        <v>34</v>
      </c>
      <c r="E7" s="5" t="s">
        <v>21</v>
      </c>
      <c r="F7" s="1" t="s">
        <v>22</v>
      </c>
      <c r="G7" s="5" t="s">
        <v>23</v>
      </c>
      <c r="H7" s="1" t="s">
        <v>24</v>
      </c>
      <c r="I7" s="22" t="s">
        <v>74</v>
      </c>
      <c r="J7" s="22" t="s">
        <v>75</v>
      </c>
    </row>
    <row r="8" spans="1:10" ht="46.5" customHeight="1">
      <c r="A8" s="20" t="s">
        <v>45</v>
      </c>
      <c r="B8" s="27" t="s">
        <v>7</v>
      </c>
      <c r="C8" s="24">
        <v>565.8</v>
      </c>
      <c r="D8" s="25">
        <f aca="true" t="shared" si="0" ref="D8:D33">C8*$C$37</f>
        <v>40810.584392947836</v>
      </c>
      <c r="E8" s="25">
        <v>96</v>
      </c>
      <c r="F8" s="24">
        <f aca="true" t="shared" si="1" ref="F8:F33">E8*$F$38</f>
        <v>28476.895734597158</v>
      </c>
      <c r="G8" s="25">
        <v>480</v>
      </c>
      <c r="H8" s="25">
        <f aca="true" t="shared" si="2" ref="H8:H33">G8*$F$41</f>
        <v>25161.74623115578</v>
      </c>
      <c r="I8" s="25">
        <f aca="true" t="shared" si="3" ref="I8:I33">D8+F8+H8</f>
        <v>94449.22635870076</v>
      </c>
      <c r="J8" s="25">
        <f>ROUND(I8,2)</f>
        <v>94449.23</v>
      </c>
    </row>
    <row r="9" spans="1:10" ht="69.75" customHeight="1">
      <c r="A9" s="20" t="s">
        <v>48</v>
      </c>
      <c r="B9" s="27" t="s">
        <v>40</v>
      </c>
      <c r="C9" s="24">
        <v>1286.4</v>
      </c>
      <c r="D9" s="25">
        <f t="shared" si="0"/>
        <v>92786.7369443056</v>
      </c>
      <c r="E9" s="25">
        <v>122</v>
      </c>
      <c r="F9" s="24">
        <f t="shared" si="1"/>
        <v>36189.38832938389</v>
      </c>
      <c r="G9" s="25">
        <v>507.5</v>
      </c>
      <c r="H9" s="25">
        <f t="shared" si="2"/>
        <v>26603.304608982413</v>
      </c>
      <c r="I9" s="25">
        <f t="shared" si="3"/>
        <v>155579.4298826719</v>
      </c>
      <c r="J9" s="25">
        <f aca="true" t="shared" si="4" ref="J9:J32">ROUND(I9,2)</f>
        <v>155579.43</v>
      </c>
    </row>
    <row r="10" spans="1:10" ht="65.25" customHeight="1">
      <c r="A10" s="20" t="s">
        <v>48</v>
      </c>
      <c r="B10" s="27" t="s">
        <v>41</v>
      </c>
      <c r="C10" s="24">
        <v>1019.6</v>
      </c>
      <c r="D10" s="25">
        <f t="shared" si="0"/>
        <v>73542.72153950091</v>
      </c>
      <c r="E10" s="25">
        <v>128</v>
      </c>
      <c r="F10" s="24">
        <f t="shared" si="1"/>
        <v>37969.19431279621</v>
      </c>
      <c r="G10" s="25">
        <v>641</v>
      </c>
      <c r="H10" s="25">
        <f t="shared" si="2"/>
        <v>33601.41527952261</v>
      </c>
      <c r="I10" s="25">
        <f t="shared" si="3"/>
        <v>145113.33113181975</v>
      </c>
      <c r="J10" s="25">
        <f t="shared" si="4"/>
        <v>145113.33</v>
      </c>
    </row>
    <row r="11" spans="1:10" ht="46.5" customHeight="1">
      <c r="A11" s="20" t="s">
        <v>58</v>
      </c>
      <c r="B11" s="27" t="s">
        <v>10</v>
      </c>
      <c r="C11" s="24">
        <v>1561.41</v>
      </c>
      <c r="D11" s="25">
        <f t="shared" si="0"/>
        <v>112622.93138386832</v>
      </c>
      <c r="E11" s="25">
        <v>123</v>
      </c>
      <c r="F11" s="24">
        <f t="shared" si="1"/>
        <v>36486.02265995261</v>
      </c>
      <c r="G11" s="25">
        <v>656</v>
      </c>
      <c r="H11" s="25">
        <f t="shared" si="2"/>
        <v>34387.719849246234</v>
      </c>
      <c r="I11" s="25">
        <f t="shared" si="3"/>
        <v>183496.67389306714</v>
      </c>
      <c r="J11" s="25">
        <f t="shared" si="4"/>
        <v>183496.67</v>
      </c>
    </row>
    <row r="12" spans="1:10" ht="46.5" customHeight="1">
      <c r="A12" s="20" t="s">
        <v>59</v>
      </c>
      <c r="B12" s="27" t="s">
        <v>15</v>
      </c>
      <c r="C12" s="24">
        <v>563.31</v>
      </c>
      <c r="D12" s="25">
        <f t="shared" si="0"/>
        <v>40630.983199702096</v>
      </c>
      <c r="E12" s="25">
        <v>128</v>
      </c>
      <c r="F12" s="24">
        <f t="shared" si="1"/>
        <v>37969.19431279621</v>
      </c>
      <c r="G12" s="25">
        <v>648</v>
      </c>
      <c r="H12" s="25">
        <f t="shared" si="2"/>
        <v>33968.3574120603</v>
      </c>
      <c r="I12" s="25">
        <f t="shared" si="3"/>
        <v>112568.53492455861</v>
      </c>
      <c r="J12" s="25">
        <f t="shared" si="4"/>
        <v>112568.53</v>
      </c>
    </row>
    <row r="13" spans="1:10" ht="46.5" customHeight="1">
      <c r="A13" s="20" t="s">
        <v>51</v>
      </c>
      <c r="B13" s="27" t="s">
        <v>16</v>
      </c>
      <c r="C13" s="24">
        <v>491.4</v>
      </c>
      <c r="D13" s="25">
        <f t="shared" si="0"/>
        <v>35444.18729355703</v>
      </c>
      <c r="E13" s="25">
        <v>120</v>
      </c>
      <c r="F13" s="24">
        <f t="shared" si="1"/>
        <v>35596.11966824644</v>
      </c>
      <c r="G13" s="25">
        <v>700.5</v>
      </c>
      <c r="H13" s="25">
        <f t="shared" si="2"/>
        <v>36720.42340609297</v>
      </c>
      <c r="I13" s="25">
        <f t="shared" si="3"/>
        <v>107760.73036789644</v>
      </c>
      <c r="J13" s="25">
        <f t="shared" si="4"/>
        <v>107760.73</v>
      </c>
    </row>
    <row r="14" spans="1:10" ht="46.5" customHeight="1">
      <c r="A14" s="20" t="s">
        <v>46</v>
      </c>
      <c r="B14" s="27" t="s">
        <v>26</v>
      </c>
      <c r="C14" s="24">
        <v>648</v>
      </c>
      <c r="D14" s="25">
        <f t="shared" si="0"/>
        <v>46739.587639855425</v>
      </c>
      <c r="E14" s="25">
        <v>146</v>
      </c>
      <c r="F14" s="24">
        <f t="shared" si="1"/>
        <v>43308.612263033174</v>
      </c>
      <c r="G14" s="25">
        <v>1052</v>
      </c>
      <c r="H14" s="25">
        <f t="shared" si="2"/>
        <v>55146.16048994975</v>
      </c>
      <c r="I14" s="25">
        <f t="shared" si="3"/>
        <v>145194.36039283834</v>
      </c>
      <c r="J14" s="25">
        <f t="shared" si="4"/>
        <v>145194.36</v>
      </c>
    </row>
    <row r="15" spans="1:10" ht="46.5" customHeight="1">
      <c r="A15" s="20" t="s">
        <v>49</v>
      </c>
      <c r="B15" s="27" t="s">
        <v>11</v>
      </c>
      <c r="C15" s="34">
        <v>1412.13</v>
      </c>
      <c r="D15" s="25">
        <f t="shared" si="0"/>
        <v>101855.51526831643</v>
      </c>
      <c r="E15" s="25">
        <v>155</v>
      </c>
      <c r="F15" s="24">
        <f t="shared" si="1"/>
        <v>45978.32123815166</v>
      </c>
      <c r="G15" s="25">
        <v>1026</v>
      </c>
      <c r="H15" s="25">
        <f t="shared" si="2"/>
        <v>53783.232569095475</v>
      </c>
      <c r="I15" s="25">
        <f t="shared" si="3"/>
        <v>201617.06907556357</v>
      </c>
      <c r="J15" s="25">
        <f t="shared" si="4"/>
        <v>201617.07</v>
      </c>
    </row>
    <row r="16" spans="1:10" ht="46.5" customHeight="1">
      <c r="A16" s="20" t="s">
        <v>60</v>
      </c>
      <c r="B16" s="27" t="s">
        <v>4</v>
      </c>
      <c r="C16" s="24">
        <v>624.06</v>
      </c>
      <c r="D16" s="25">
        <f t="shared" si="0"/>
        <v>45012.819540938544</v>
      </c>
      <c r="E16" s="25">
        <v>117</v>
      </c>
      <c r="F16" s="24">
        <f t="shared" si="1"/>
        <v>34706.21667654029</v>
      </c>
      <c r="G16" s="25">
        <v>638</v>
      </c>
      <c r="H16" s="25">
        <f t="shared" si="2"/>
        <v>33444.15436557789</v>
      </c>
      <c r="I16" s="25">
        <f t="shared" si="3"/>
        <v>113163.19058305671</v>
      </c>
      <c r="J16" s="25">
        <f t="shared" si="4"/>
        <v>113163.19</v>
      </c>
    </row>
    <row r="17" spans="1:10" ht="46.5" customHeight="1">
      <c r="A17" s="20" t="s">
        <v>61</v>
      </c>
      <c r="B17" s="27" t="s">
        <v>8</v>
      </c>
      <c r="C17" s="24">
        <v>1640.43</v>
      </c>
      <c r="D17" s="25">
        <f t="shared" si="0"/>
        <v>118322.5644321729</v>
      </c>
      <c r="E17" s="25">
        <v>143</v>
      </c>
      <c r="F17" s="24">
        <f t="shared" si="1"/>
        <v>42418.70927132701</v>
      </c>
      <c r="G17" s="25">
        <v>1039.5</v>
      </c>
      <c r="H17" s="25">
        <f t="shared" si="2"/>
        <v>54490.90668184673</v>
      </c>
      <c r="I17" s="25">
        <f t="shared" si="3"/>
        <v>215232.18038534667</v>
      </c>
      <c r="J17" s="25">
        <f t="shared" si="4"/>
        <v>215232.18</v>
      </c>
    </row>
    <row r="18" spans="1:10" ht="46.5" customHeight="1">
      <c r="A18" s="20" t="s">
        <v>62</v>
      </c>
      <c r="B18" s="28" t="s">
        <v>5</v>
      </c>
      <c r="C18" s="24">
        <f>2781.77-25-45</f>
        <v>2711.77</v>
      </c>
      <c r="D18" s="25">
        <f t="shared" si="0"/>
        <v>195597.2400835351</v>
      </c>
      <c r="E18" s="25">
        <v>161</v>
      </c>
      <c r="F18" s="24">
        <f t="shared" si="1"/>
        <v>47758.12722156398</v>
      </c>
      <c r="G18" s="25">
        <v>1219</v>
      </c>
      <c r="H18" s="25">
        <f t="shared" si="2"/>
        <v>63900.35136620603</v>
      </c>
      <c r="I18" s="25">
        <f t="shared" si="3"/>
        <v>307255.7186713051</v>
      </c>
      <c r="J18" s="25">
        <f t="shared" si="4"/>
        <v>307255.72</v>
      </c>
    </row>
    <row r="19" spans="1:10" ht="46.5" customHeight="1">
      <c r="A19" s="20" t="s">
        <v>52</v>
      </c>
      <c r="B19" s="27" t="s">
        <v>57</v>
      </c>
      <c r="C19" s="24">
        <v>698.7700000000001</v>
      </c>
      <c r="D19" s="25">
        <f t="shared" si="0"/>
        <v>50401.576628243485</v>
      </c>
      <c r="E19" s="25">
        <v>93</v>
      </c>
      <c r="F19" s="24">
        <f t="shared" si="1"/>
        <v>27586.992742890994</v>
      </c>
      <c r="G19" s="25">
        <v>535.5</v>
      </c>
      <c r="H19" s="25">
        <f t="shared" si="2"/>
        <v>28071.073139133165</v>
      </c>
      <c r="I19" s="25">
        <f t="shared" si="3"/>
        <v>106059.64251026764</v>
      </c>
      <c r="J19" s="25">
        <f t="shared" si="4"/>
        <v>106059.64</v>
      </c>
    </row>
    <row r="20" spans="1:10" ht="46.5" customHeight="1">
      <c r="A20" s="20" t="s">
        <v>63</v>
      </c>
      <c r="B20" s="27" t="s">
        <v>12</v>
      </c>
      <c r="C20" s="24">
        <v>1091.51</v>
      </c>
      <c r="D20" s="25">
        <f t="shared" si="0"/>
        <v>78729.51744564598</v>
      </c>
      <c r="E20" s="25">
        <v>160</v>
      </c>
      <c r="F20" s="24">
        <f t="shared" si="1"/>
        <v>47461.49289099526</v>
      </c>
      <c r="G20" s="25">
        <v>637.5</v>
      </c>
      <c r="H20" s="25">
        <f t="shared" si="2"/>
        <v>33417.944213253766</v>
      </c>
      <c r="I20" s="25">
        <f t="shared" si="3"/>
        <v>159608.95454989502</v>
      </c>
      <c r="J20" s="25">
        <f t="shared" si="4"/>
        <v>159608.95</v>
      </c>
    </row>
    <row r="21" spans="1:10" ht="46.5" customHeight="1">
      <c r="A21" s="20" t="s">
        <v>47</v>
      </c>
      <c r="B21" s="27" t="s">
        <v>19</v>
      </c>
      <c r="C21" s="24">
        <v>727.4</v>
      </c>
      <c r="D21" s="25">
        <f t="shared" si="0"/>
        <v>52466.62970560314</v>
      </c>
      <c r="E21" s="25">
        <v>151</v>
      </c>
      <c r="F21" s="24">
        <f t="shared" si="1"/>
        <v>44791.783915876775</v>
      </c>
      <c r="G21" s="25">
        <v>1022.5</v>
      </c>
      <c r="H21" s="25">
        <f t="shared" si="2"/>
        <v>53599.76150282663</v>
      </c>
      <c r="I21" s="25">
        <f t="shared" si="3"/>
        <v>150858.17512430652</v>
      </c>
      <c r="J21" s="25">
        <f t="shared" si="4"/>
        <v>150858.18</v>
      </c>
    </row>
    <row r="22" spans="1:10" ht="46.5" customHeight="1">
      <c r="A22" s="20" t="s">
        <v>64</v>
      </c>
      <c r="B22" s="28" t="s">
        <v>9</v>
      </c>
      <c r="C22" s="24">
        <f>762.67-5.71</f>
        <v>756.9599999999999</v>
      </c>
      <c r="D22" s="25">
        <f t="shared" si="0"/>
        <v>54598.762746705186</v>
      </c>
      <c r="E22" s="25">
        <v>128</v>
      </c>
      <c r="F22" s="24">
        <f t="shared" si="1"/>
        <v>37969.19431279621</v>
      </c>
      <c r="G22" s="25">
        <v>568.5</v>
      </c>
      <c r="H22" s="25">
        <f t="shared" si="2"/>
        <v>29800.943192525127</v>
      </c>
      <c r="I22" s="25">
        <f t="shared" si="3"/>
        <v>122368.90025202652</v>
      </c>
      <c r="J22" s="25">
        <f t="shared" si="4"/>
        <v>122368.9</v>
      </c>
    </row>
    <row r="23" spans="1:10" ht="46.5" customHeight="1">
      <c r="A23" s="20" t="s">
        <v>65</v>
      </c>
      <c r="B23" s="27" t="s">
        <v>17</v>
      </c>
      <c r="C23" s="24">
        <v>522.5</v>
      </c>
      <c r="D23" s="25">
        <f t="shared" si="0"/>
        <v>37687.398984297004</v>
      </c>
      <c r="E23" s="25">
        <v>152</v>
      </c>
      <c r="F23" s="24">
        <f t="shared" si="1"/>
        <v>45088.41824644549</v>
      </c>
      <c r="G23" s="25">
        <v>1022.5</v>
      </c>
      <c r="H23" s="25">
        <f t="shared" si="2"/>
        <v>53599.76150282663</v>
      </c>
      <c r="I23" s="25">
        <f t="shared" si="3"/>
        <v>136375.57873356913</v>
      </c>
      <c r="J23" s="25">
        <f t="shared" si="4"/>
        <v>136375.58</v>
      </c>
    </row>
    <row r="24" spans="1:10" ht="46.5" customHeight="1">
      <c r="A24" s="20" t="s">
        <v>54</v>
      </c>
      <c r="B24" s="27" t="s">
        <v>13</v>
      </c>
      <c r="C24" s="35">
        <v>892</v>
      </c>
      <c r="D24" s="25">
        <f t="shared" si="0"/>
        <v>64339.06199807259</v>
      </c>
      <c r="E24" s="25">
        <v>139</v>
      </c>
      <c r="F24" s="24">
        <f t="shared" si="1"/>
        <v>41232.17194905213</v>
      </c>
      <c r="G24" s="25">
        <v>847</v>
      </c>
      <c r="H24" s="25">
        <f t="shared" si="2"/>
        <v>44399.9980370603</v>
      </c>
      <c r="I24" s="25">
        <f t="shared" si="3"/>
        <v>149971.231984185</v>
      </c>
      <c r="J24" s="25">
        <f t="shared" si="4"/>
        <v>149971.23</v>
      </c>
    </row>
    <row r="25" spans="1:10" ht="46.5" customHeight="1">
      <c r="A25" s="20" t="s">
        <v>56</v>
      </c>
      <c r="B25" s="27" t="s">
        <v>2</v>
      </c>
      <c r="C25" s="24">
        <v>757.2</v>
      </c>
      <c r="D25" s="25">
        <f t="shared" si="0"/>
        <v>54616.073705090326</v>
      </c>
      <c r="E25" s="25">
        <v>154</v>
      </c>
      <c r="F25" s="24">
        <f t="shared" si="1"/>
        <v>45681.68690758294</v>
      </c>
      <c r="G25" s="25">
        <v>637.5</v>
      </c>
      <c r="H25" s="25">
        <f t="shared" si="2"/>
        <v>33417.944213253766</v>
      </c>
      <c r="I25" s="25">
        <f t="shared" si="3"/>
        <v>133715.70482592704</v>
      </c>
      <c r="J25" s="25">
        <f t="shared" si="4"/>
        <v>133715.7</v>
      </c>
    </row>
    <row r="26" spans="1:10" ht="46.5" customHeight="1">
      <c r="A26" s="20" t="s">
        <v>66</v>
      </c>
      <c r="B26" s="27" t="s">
        <v>6</v>
      </c>
      <c r="C26" s="24">
        <v>705.4300000000001</v>
      </c>
      <c r="D26" s="25">
        <f t="shared" si="0"/>
        <v>50881.95572343089</v>
      </c>
      <c r="E26" s="25">
        <v>82</v>
      </c>
      <c r="F26" s="24">
        <f t="shared" si="1"/>
        <v>24324.01510663507</v>
      </c>
      <c r="G26" s="25">
        <v>366</v>
      </c>
      <c r="H26" s="25">
        <f t="shared" si="2"/>
        <v>19185.83150125628</v>
      </c>
      <c r="I26" s="25">
        <f t="shared" si="3"/>
        <v>94391.80233132224</v>
      </c>
      <c r="J26" s="25">
        <f t="shared" si="4"/>
        <v>94391.8</v>
      </c>
    </row>
    <row r="27" spans="1:10" ht="46.5" customHeight="1">
      <c r="A27" s="20" t="s">
        <v>67</v>
      </c>
      <c r="B27" s="27" t="s">
        <v>18</v>
      </c>
      <c r="C27" s="24">
        <v>1395.2</v>
      </c>
      <c r="D27" s="25">
        <f t="shared" si="0"/>
        <v>100634.37141223194</v>
      </c>
      <c r="E27" s="25">
        <v>119</v>
      </c>
      <c r="F27" s="24">
        <f t="shared" si="1"/>
        <v>35299.485337677725</v>
      </c>
      <c r="G27" s="25">
        <v>789.5</v>
      </c>
      <c r="H27" s="25">
        <f t="shared" si="2"/>
        <v>41385.83051978643</v>
      </c>
      <c r="I27" s="25">
        <f t="shared" si="3"/>
        <v>177319.6872696961</v>
      </c>
      <c r="J27" s="25">
        <f t="shared" si="4"/>
        <v>177319.69</v>
      </c>
    </row>
    <row r="28" spans="1:10" ht="46.5" customHeight="1">
      <c r="A28" s="20" t="s">
        <v>68</v>
      </c>
      <c r="B28" s="27" t="s">
        <v>42</v>
      </c>
      <c r="C28" s="34">
        <v>2583.1</v>
      </c>
      <c r="D28" s="25">
        <f t="shared" si="0"/>
        <v>186316.4025193064</v>
      </c>
      <c r="E28" s="25">
        <v>160</v>
      </c>
      <c r="F28" s="24">
        <f t="shared" si="1"/>
        <v>47461.49289099526</v>
      </c>
      <c r="G28" s="25">
        <v>1255.5</v>
      </c>
      <c r="H28" s="25">
        <f t="shared" si="2"/>
        <v>65813.69248586684</v>
      </c>
      <c r="I28" s="25">
        <f t="shared" si="3"/>
        <v>299591.58789616846</v>
      </c>
      <c r="J28" s="25">
        <f t="shared" si="4"/>
        <v>299591.59</v>
      </c>
    </row>
    <row r="29" spans="1:10" ht="46.5" customHeight="1">
      <c r="A29" s="20" t="s">
        <v>69</v>
      </c>
      <c r="B29" s="28" t="s">
        <v>44</v>
      </c>
      <c r="C29" s="24">
        <v>868.82</v>
      </c>
      <c r="D29" s="25">
        <f t="shared" si="0"/>
        <v>62667.11193404197</v>
      </c>
      <c r="E29" s="25">
        <v>78</v>
      </c>
      <c r="F29" s="24">
        <f t="shared" si="1"/>
        <v>23137.477784360188</v>
      </c>
      <c r="G29" s="25">
        <v>402</v>
      </c>
      <c r="H29" s="25">
        <f t="shared" si="2"/>
        <v>21072.962468592967</v>
      </c>
      <c r="I29" s="25">
        <f t="shared" si="3"/>
        <v>106877.55218699513</v>
      </c>
      <c r="J29" s="25">
        <f t="shared" si="4"/>
        <v>106877.55</v>
      </c>
    </row>
    <row r="30" spans="1:10" ht="46.5" customHeight="1">
      <c r="A30" s="20" t="s">
        <v>53</v>
      </c>
      <c r="B30" s="27" t="s">
        <v>43</v>
      </c>
      <c r="C30" s="24">
        <v>1863.36</v>
      </c>
      <c r="D30" s="25">
        <f t="shared" si="0"/>
        <v>134402.28090216205</v>
      </c>
      <c r="E30" s="25">
        <v>181</v>
      </c>
      <c r="F30" s="24">
        <f t="shared" si="1"/>
        <v>53690.81383293839</v>
      </c>
      <c r="G30" s="25">
        <v>982.5</v>
      </c>
      <c r="H30" s="25">
        <f t="shared" si="2"/>
        <v>51502.949316896986</v>
      </c>
      <c r="I30" s="25">
        <f t="shared" si="3"/>
        <v>239596.04405199742</v>
      </c>
      <c r="J30" s="25">
        <f t="shared" si="4"/>
        <v>239596.04</v>
      </c>
    </row>
    <row r="31" spans="1:10" ht="46.5" customHeight="1">
      <c r="A31" s="20" t="s">
        <v>70</v>
      </c>
      <c r="B31" s="27" t="s">
        <v>20</v>
      </c>
      <c r="C31" s="34">
        <v>1215.2</v>
      </c>
      <c r="D31" s="25">
        <f t="shared" si="0"/>
        <v>87651.1526233832</v>
      </c>
      <c r="E31" s="25">
        <v>110</v>
      </c>
      <c r="F31" s="24">
        <f t="shared" si="1"/>
        <v>32629.77636255924</v>
      </c>
      <c r="G31" s="25">
        <v>444</v>
      </c>
      <c r="H31" s="25">
        <f t="shared" si="2"/>
        <v>23274.615263819094</v>
      </c>
      <c r="I31" s="25">
        <f t="shared" si="3"/>
        <v>143555.54424976153</v>
      </c>
      <c r="J31" s="25">
        <f t="shared" si="4"/>
        <v>143555.54</v>
      </c>
    </row>
    <row r="32" spans="1:10" ht="46.5" customHeight="1">
      <c r="A32" s="20" t="s">
        <v>71</v>
      </c>
      <c r="B32" s="27" t="s">
        <v>25</v>
      </c>
      <c r="C32" s="24">
        <v>611</v>
      </c>
      <c r="D32" s="25">
        <f t="shared" si="0"/>
        <v>44070.8148888143</v>
      </c>
      <c r="E32" s="25">
        <v>107</v>
      </c>
      <c r="F32" s="24">
        <f t="shared" si="1"/>
        <v>31739.873370853078</v>
      </c>
      <c r="G32" s="25">
        <v>440</v>
      </c>
      <c r="H32" s="25">
        <f t="shared" si="2"/>
        <v>23064.93404522613</v>
      </c>
      <c r="I32" s="25">
        <f t="shared" si="3"/>
        <v>98875.6223048935</v>
      </c>
      <c r="J32" s="25">
        <f t="shared" si="4"/>
        <v>98875.62</v>
      </c>
    </row>
    <row r="33" spans="1:10" ht="46.5" customHeight="1">
      <c r="A33" s="20" t="s">
        <v>50</v>
      </c>
      <c r="B33" s="27" t="s">
        <v>55</v>
      </c>
      <c r="C33" s="24">
        <v>555.2</v>
      </c>
      <c r="D33" s="25">
        <f t="shared" si="0"/>
        <v>40046.0170642712</v>
      </c>
      <c r="E33" s="25">
        <v>123</v>
      </c>
      <c r="F33" s="24">
        <f t="shared" si="1"/>
        <v>36486.02265995261</v>
      </c>
      <c r="G33" s="25">
        <v>546</v>
      </c>
      <c r="H33" s="25">
        <f t="shared" si="2"/>
        <v>28621.4863379397</v>
      </c>
      <c r="I33" s="25">
        <f t="shared" si="3"/>
        <v>105153.52606216351</v>
      </c>
      <c r="J33" s="25">
        <f>ROUND(I33,2)+0.02</f>
        <v>105153.55</v>
      </c>
    </row>
    <row r="34" spans="1:10" ht="37.5" customHeight="1">
      <c r="A34" s="6"/>
      <c r="B34" s="26" t="s">
        <v>3</v>
      </c>
      <c r="C34" s="7">
        <f>SUM(C8:C33)</f>
        <v>27767.960000000003</v>
      </c>
      <c r="D34" s="7">
        <f aca="true" t="shared" si="5" ref="D34:J34">SUM(D8:D33)</f>
        <v>2002874.9999999998</v>
      </c>
      <c r="E34" s="7">
        <f t="shared" si="5"/>
        <v>3376</v>
      </c>
      <c r="F34" s="7">
        <f t="shared" si="5"/>
        <v>1001437.5000000001</v>
      </c>
      <c r="G34" s="7">
        <f t="shared" si="5"/>
        <v>19104</v>
      </c>
      <c r="H34" s="7">
        <f t="shared" si="5"/>
        <v>1001437.5</v>
      </c>
      <c r="I34" s="7">
        <f t="shared" si="5"/>
        <v>4005750.0000000005</v>
      </c>
      <c r="J34" s="7">
        <f t="shared" si="5"/>
        <v>4005749.9999999995</v>
      </c>
    </row>
    <row r="35" spans="1:10" ht="48" customHeight="1">
      <c r="A35" s="8"/>
      <c r="B35" s="17" t="s">
        <v>27</v>
      </c>
      <c r="C35" s="7">
        <f>C34</f>
        <v>27767.960000000003</v>
      </c>
      <c r="D35" s="16"/>
      <c r="E35" s="18" t="s">
        <v>29</v>
      </c>
      <c r="F35" s="7">
        <f>0.5*4005750</f>
        <v>2002875</v>
      </c>
      <c r="G35" s="16"/>
      <c r="H35" s="16"/>
      <c r="I35" s="16"/>
      <c r="J35" s="16"/>
    </row>
    <row r="36" spans="1:10" ht="40.5" customHeight="1">
      <c r="A36" s="8"/>
      <c r="B36" s="17" t="s">
        <v>37</v>
      </c>
      <c r="C36" s="7">
        <f>0.5*4005750</f>
        <v>2002875</v>
      </c>
      <c r="D36" s="16"/>
      <c r="E36" s="36" t="s">
        <v>30</v>
      </c>
      <c r="F36" s="7">
        <f>0.5*F35</f>
        <v>1001437.5</v>
      </c>
      <c r="G36" s="16"/>
      <c r="H36" s="16"/>
      <c r="I36" s="16"/>
      <c r="J36" s="16"/>
    </row>
    <row r="37" spans="1:10" ht="50.25" customHeight="1">
      <c r="A37" s="8"/>
      <c r="B37" s="17" t="s">
        <v>28</v>
      </c>
      <c r="C37" s="7">
        <f>C36/C35</f>
        <v>72.12899327138183</v>
      </c>
      <c r="D37" s="16"/>
      <c r="E37" s="36" t="s">
        <v>38</v>
      </c>
      <c r="F37" s="7">
        <f>E34</f>
        <v>3376</v>
      </c>
      <c r="G37" s="16"/>
      <c r="H37" s="16"/>
      <c r="I37" s="16"/>
      <c r="J37" s="16"/>
    </row>
    <row r="38" spans="1:10" ht="47.25" customHeight="1">
      <c r="A38" s="8"/>
      <c r="B38" s="11"/>
      <c r="C38" s="16"/>
      <c r="D38" s="16"/>
      <c r="E38" s="36" t="s">
        <v>31</v>
      </c>
      <c r="F38" s="7">
        <f>F36/F37</f>
        <v>296.6343305687204</v>
      </c>
      <c r="G38" s="16"/>
      <c r="H38" s="16"/>
      <c r="I38" s="16"/>
      <c r="J38" s="16"/>
    </row>
    <row r="39" spans="1:10" ht="54.75" customHeight="1">
      <c r="A39" s="8"/>
      <c r="B39" s="11"/>
      <c r="C39" s="16"/>
      <c r="D39" s="16"/>
      <c r="E39" s="36" t="s">
        <v>32</v>
      </c>
      <c r="F39" s="7">
        <f>F35-F36</f>
        <v>1001437.5</v>
      </c>
      <c r="G39" s="16"/>
      <c r="H39" s="16"/>
      <c r="I39" s="16"/>
      <c r="J39" s="16"/>
    </row>
    <row r="40" spans="1:10" ht="73.5" customHeight="1">
      <c r="A40" s="8"/>
      <c r="B40" s="11"/>
      <c r="C40" s="16"/>
      <c r="D40" s="16"/>
      <c r="E40" s="37" t="s">
        <v>39</v>
      </c>
      <c r="F40" s="7">
        <f>G34</f>
        <v>19104</v>
      </c>
      <c r="G40" s="16"/>
      <c r="H40" s="16"/>
      <c r="I40" s="16"/>
      <c r="J40" s="16"/>
    </row>
    <row r="41" spans="1:10" ht="64.5" customHeight="1">
      <c r="A41" s="8"/>
      <c r="B41" s="11"/>
      <c r="C41" s="19"/>
      <c r="D41" s="16"/>
      <c r="E41" s="36" t="s">
        <v>33</v>
      </c>
      <c r="F41" s="7">
        <f>F39/F40</f>
        <v>52.420304648241206</v>
      </c>
      <c r="G41" s="16"/>
      <c r="H41" s="16"/>
      <c r="I41" s="16"/>
      <c r="J41" s="16"/>
    </row>
    <row r="42" spans="2:5" ht="18.75">
      <c r="B42" s="12"/>
      <c r="C42" s="9"/>
      <c r="D42" s="13"/>
      <c r="E42" s="9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D45" s="9"/>
      <c r="E45" s="9"/>
    </row>
    <row r="46" spans="2:5" ht="18.75">
      <c r="B46" s="13"/>
      <c r="D46" s="9"/>
      <c r="E46" s="9"/>
    </row>
    <row r="52" spans="9:10" ht="12.75">
      <c r="I52" s="23"/>
      <c r="J52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landscape" paperSize="9" scale="50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2022-10-08T09:56:37Z</cp:lastPrinted>
  <dcterms:created xsi:type="dcterms:W3CDTF">2004-01-09T07:03:24Z</dcterms:created>
  <dcterms:modified xsi:type="dcterms:W3CDTF">2023-01-06T07:32:03Z</dcterms:modified>
  <cp:category/>
  <cp:version/>
  <cp:contentType/>
  <cp:contentStatus/>
</cp:coreProperties>
</file>